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23 C1 2024\11. Portal da Transparência\"/>
    </mc:Choice>
  </mc:AlternateContent>
  <xr:revisionPtr revIDLastSave="0" documentId="13_ncr:1_{5893218C-EADB-459E-9868-AD8BC1BC426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xR 2024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4" i="8" l="1"/>
  <c r="D183" i="8"/>
  <c r="D182" i="8"/>
  <c r="D181" i="8"/>
  <c r="B180" i="8"/>
  <c r="D180" i="8" s="1"/>
  <c r="D179" i="8"/>
  <c r="D178" i="8"/>
  <c r="D177" i="8"/>
  <c r="C185" i="8"/>
  <c r="B185" i="8"/>
  <c r="D168" i="8"/>
  <c r="D167" i="8"/>
  <c r="D166" i="8"/>
  <c r="D165" i="8"/>
  <c r="D164" i="8"/>
  <c r="D163" i="8"/>
  <c r="D162" i="8"/>
  <c r="D161" i="8"/>
  <c r="C169" i="8"/>
  <c r="B169" i="8"/>
  <c r="C156" i="8"/>
  <c r="B156" i="8"/>
  <c r="C150" i="8"/>
  <c r="B150" i="8"/>
  <c r="C135" i="8"/>
  <c r="B135" i="8"/>
  <c r="C129" i="8"/>
  <c r="B129" i="8"/>
  <c r="C114" i="8"/>
  <c r="B114" i="8"/>
  <c r="C108" i="8"/>
  <c r="B108" i="8"/>
  <c r="B93" i="8"/>
  <c r="C86" i="8"/>
  <c r="B86" i="8"/>
  <c r="D85" i="8"/>
  <c r="D84" i="8"/>
  <c r="D83" i="8"/>
  <c r="D82" i="8"/>
  <c r="D81" i="8"/>
  <c r="D80" i="8"/>
  <c r="D79" i="8"/>
  <c r="D78" i="8"/>
  <c r="D77" i="8"/>
  <c r="D76" i="8"/>
  <c r="D185" i="8" l="1"/>
  <c r="D169" i="8"/>
  <c r="D156" i="8"/>
  <c r="D150" i="8"/>
  <c r="D135" i="8"/>
  <c r="D129" i="8"/>
  <c r="D114" i="8"/>
  <c r="D108" i="8"/>
  <c r="C93" i="8"/>
  <c r="D93" i="8" s="1"/>
  <c r="D86" i="8"/>
  <c r="C71" i="8" l="1"/>
  <c r="B71" i="8"/>
  <c r="C42" i="8"/>
  <c r="B42" i="8"/>
  <c r="D29" i="8"/>
  <c r="D30" i="8"/>
  <c r="D31" i="8"/>
  <c r="D32" i="8"/>
  <c r="D33" i="8"/>
  <c r="D34" i="8"/>
  <c r="D35" i="8"/>
  <c r="D28" i="8"/>
  <c r="C23" i="8"/>
  <c r="B23" i="8"/>
  <c r="D22" i="8"/>
  <c r="D21" i="8"/>
  <c r="D20" i="8"/>
  <c r="D19" i="8"/>
  <c r="D18" i="8"/>
  <c r="D17" i="8"/>
  <c r="D16" i="8"/>
  <c r="D15" i="8"/>
  <c r="D14" i="8"/>
  <c r="D71" i="8" l="1"/>
  <c r="D42" i="8"/>
  <c r="D23" i="8"/>
</calcChain>
</file>

<file path=xl/sharedStrings.xml><?xml version="1.0" encoding="utf-8"?>
<sst xmlns="http://schemas.openxmlformats.org/spreadsheetml/2006/main" count="195" uniqueCount="45">
  <si>
    <t>FUNDAÇÃO HOSPITAL SANTA LYDIA</t>
  </si>
  <si>
    <t>Rua Tamandaré, 434 – CEP 14.085-070 - Campos Elíseos</t>
  </si>
  <si>
    <t>Ribeirão Preto – S.P. – Tel.(16) 3605 4848</t>
  </si>
  <si>
    <t>CNPJ-MF nº 13.370.183/0001-89  Inscr. Municipal nº 149977/01</t>
  </si>
  <si>
    <t>Execução dos Contratos de Gestão</t>
  </si>
  <si>
    <t>Categoria de Despesa</t>
  </si>
  <si>
    <t>Outros Materiais de Consumo</t>
  </si>
  <si>
    <t>Outros Serviços de Terceiros</t>
  </si>
  <si>
    <t>Recursos Humanos</t>
  </si>
  <si>
    <t>Serviços de Terceiros Pessoa Jurídica</t>
  </si>
  <si>
    <t>Locação de Equipamentos</t>
  </si>
  <si>
    <t>Utilidades Públicas</t>
  </si>
  <si>
    <t>Serviços de Apoio e Compartilhados da FHSL</t>
  </si>
  <si>
    <t>Outras Despesas</t>
  </si>
  <si>
    <t>Medicamentos</t>
  </si>
  <si>
    <t>TOTAL</t>
  </si>
  <si>
    <t>Médicos</t>
  </si>
  <si>
    <t>Locação</t>
  </si>
  <si>
    <t>Material médico hospitalar e medicamentos</t>
  </si>
  <si>
    <t>Utilidade Pública</t>
  </si>
  <si>
    <t>% REALIZADO</t>
  </si>
  <si>
    <t>Investimentos</t>
  </si>
  <si>
    <t>Contrato de Gestão 001/2019- UBS Cristo Redentor - Recurso Federal (Em Reais)</t>
  </si>
  <si>
    <t>ORÇADO 2024</t>
  </si>
  <si>
    <t>REALIZADO 2024</t>
  </si>
  <si>
    <t>Piso Nacional de Enfermagem</t>
  </si>
  <si>
    <t>Contrato de Gestão 029/2021- UBS Quintino I - Recurso Federal (Em Reais)</t>
  </si>
  <si>
    <t>Contrato de Gestão 029/2021- UBS Quintino I - Recurso Municipal (Em Reais)</t>
  </si>
  <si>
    <t>A Fundação Hospital Santa Lydia apresenta, conforme previsto no Art. 4°, §2°, da Lei 2.415/2010, relatório de execução orçamentária para prestar contas de seus respectivos Contratos de Gestão, referente ao exercício de 2024.</t>
  </si>
  <si>
    <t>Contrato de Gestão 324/2023- UPA Leste- Recurso Municipal (Em Reais)</t>
  </si>
  <si>
    <t>Serviços Médicos PJ</t>
  </si>
  <si>
    <t>Materiais médicos e hospitalares</t>
  </si>
  <si>
    <t>Exames laboratóriais</t>
  </si>
  <si>
    <t>Locações diversas</t>
  </si>
  <si>
    <t>Serviços de Apoio e compartilhados da Fundação</t>
  </si>
  <si>
    <t>Contrato de Gestão 324/2023- UPA Leste- Recurso Federal (Em Reais)</t>
  </si>
  <si>
    <t>Contrato de Gestão 324/2023- UPA Norte- Recurso Municipal (Em Reais)</t>
  </si>
  <si>
    <t>Contrato de Gestão 324/2023- UPA Norte- Recurso Federal (Em Reais)</t>
  </si>
  <si>
    <t>Contrato de Gestão 324/2023- UPA Oeste- Recurso Municipal (Em Reais)</t>
  </si>
  <si>
    <t>Contrato de Gestão 324/2023- UPA Oeste- Recurso Federal (Em Reais)</t>
  </si>
  <si>
    <t>Contrato de Gestão 324/2023- UBDS Vila Virgínia- Recurso Municipal (Em Reais)</t>
  </si>
  <si>
    <t>Contrato de Gestão 324/2023- UBDS Vila Virgínia- Recurso Federal (Em Reais)</t>
  </si>
  <si>
    <t>Contrato de Gestão 031/2024- UBS Cristo Redentor - Recurso Federal (Em Reais)</t>
  </si>
  <si>
    <t>Material médico e hospitalar</t>
  </si>
  <si>
    <t>Contrato de Gestão 031/2024- UBS Quintino I - Recurso Federal (Em Reais)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</si>
</sst>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\ * #,##0.00_-;\-&quot;R$&quot;\ * #,##0.00_-;_-&quot;R$&quot;\ * &quot;-&quot;??_-;_-@"/>
  </numFmts>
  <fonts count="14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DEDED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43" fontId="9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horizontal="justify" vertical="center"/>
    </xf>
    <xf numFmtId="9" fontId="0" fillId="0" borderId="0" xfId="0" applyNumberFormat="1"/>
    <xf numFmtId="43" fontId="0" fillId="0" borderId="0" xfId="3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43" fontId="10" fillId="0" borderId="1" xfId="3" applyFont="1" applyBorder="1" applyAlignment="1">
      <alignment horizontal="center"/>
    </xf>
    <xf numFmtId="43" fontId="10" fillId="0" borderId="4" xfId="3" applyFont="1" applyBorder="1" applyAlignment="1">
      <alignment horizontal="center"/>
    </xf>
    <xf numFmtId="43" fontId="10" fillId="0" borderId="6" xfId="3" applyFont="1" applyBorder="1" applyAlignment="1">
      <alignment horizontal="center"/>
    </xf>
    <xf numFmtId="0" fontId="11" fillId="0" borderId="0" xfId="0" applyFont="1"/>
    <xf numFmtId="43" fontId="10" fillId="0" borderId="4" xfId="3" applyFont="1" applyFill="1" applyBorder="1" applyAlignment="1">
      <alignment horizontal="center"/>
    </xf>
    <xf numFmtId="43" fontId="10" fillId="0" borderId="6" xfId="3" applyFont="1" applyFill="1" applyBorder="1" applyAlignment="1">
      <alignment horizontal="center"/>
    </xf>
    <xf numFmtId="43" fontId="10" fillId="0" borderId="5" xfId="3" applyFont="1" applyFill="1" applyBorder="1" applyAlignment="1">
      <alignment horizontal="center"/>
    </xf>
    <xf numFmtId="43" fontId="10" fillId="0" borderId="7" xfId="3" applyFont="1" applyFill="1" applyBorder="1" applyAlignment="1">
      <alignment horizontal="center"/>
    </xf>
    <xf numFmtId="43" fontId="12" fillId="0" borderId="1" xfId="3" applyFont="1" applyFill="1" applyBorder="1" applyAlignment="1">
      <alignment horizontal="center"/>
    </xf>
    <xf numFmtId="43" fontId="10" fillId="0" borderId="4" xfId="3" applyFont="1" applyBorder="1" applyAlignment="1">
      <alignment horizontal="left"/>
    </xf>
    <xf numFmtId="43" fontId="10" fillId="0" borderId="2" xfId="3" applyFont="1" applyBorder="1" applyAlignment="1">
      <alignment horizontal="center"/>
    </xf>
    <xf numFmtId="43" fontId="10" fillId="0" borderId="1" xfId="3" applyFont="1" applyBorder="1"/>
    <xf numFmtId="43" fontId="10" fillId="0" borderId="5" xfId="3" applyFont="1" applyBorder="1" applyAlignment="1">
      <alignment horizontal="center"/>
    </xf>
    <xf numFmtId="43" fontId="11" fillId="0" borderId="0" xfId="3" applyFont="1" applyFill="1" applyBorder="1"/>
    <xf numFmtId="9" fontId="11" fillId="0" borderId="0" xfId="0" applyNumberFormat="1" applyFont="1" applyAlignment="1">
      <alignment horizontal="center"/>
    </xf>
    <xf numFmtId="164" fontId="10" fillId="0" borderId="6" xfId="0" applyNumberFormat="1" applyFont="1" applyBorder="1" applyAlignment="1">
      <alignment horizontal="center"/>
    </xf>
    <xf numFmtId="44" fontId="10" fillId="0" borderId="1" xfId="0" applyNumberFormat="1" applyFont="1" applyBorder="1"/>
    <xf numFmtId="164" fontId="10" fillId="0" borderId="1" xfId="0" applyNumberFormat="1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43" fontId="11" fillId="0" borderId="2" xfId="3" applyFont="1" applyBorder="1" applyAlignment="1">
      <alignment horizontal="center"/>
    </xf>
    <xf numFmtId="43" fontId="11" fillId="0" borderId="3" xfId="3" applyFont="1" applyBorder="1" applyAlignment="1">
      <alignment horizontal="center"/>
    </xf>
    <xf numFmtId="0" fontId="12" fillId="0" borderId="0" xfId="0" applyFont="1"/>
    <xf numFmtId="43" fontId="12" fillId="0" borderId="0" xfId="3" applyFont="1" applyAlignment="1">
      <alignment horizontal="center"/>
    </xf>
    <xf numFmtId="9" fontId="12" fillId="0" borderId="0" xfId="0" applyNumberFormat="1" applyFont="1"/>
    <xf numFmtId="43" fontId="11" fillId="0" borderId="0" xfId="3" applyFont="1" applyFill="1" applyBorder="1" applyAlignment="1">
      <alignment horizontal="center"/>
    </xf>
    <xf numFmtId="9" fontId="11" fillId="0" borderId="0" xfId="4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1" fillId="0" borderId="11" xfId="0" applyFont="1" applyBorder="1"/>
    <xf numFmtId="9" fontId="11" fillId="0" borderId="12" xfId="0" applyNumberFormat="1" applyFont="1" applyBorder="1" applyAlignment="1">
      <alignment horizontal="center"/>
    </xf>
    <xf numFmtId="0" fontId="10" fillId="0" borderId="13" xfId="0" applyFont="1" applyBorder="1"/>
    <xf numFmtId="9" fontId="10" fillId="0" borderId="14" xfId="0" applyNumberFormat="1" applyFont="1" applyBorder="1" applyAlignment="1">
      <alignment horizontal="center"/>
    </xf>
    <xf numFmtId="0" fontId="11" fillId="3" borderId="15" xfId="0" applyFont="1" applyFill="1" applyBorder="1"/>
    <xf numFmtId="43" fontId="11" fillId="3" borderId="16" xfId="3" applyFont="1" applyFill="1" applyBorder="1" applyAlignment="1">
      <alignment horizontal="center"/>
    </xf>
    <xf numFmtId="9" fontId="11" fillId="3" borderId="17" xfId="4" applyFont="1" applyFill="1" applyBorder="1" applyAlignment="1">
      <alignment horizontal="center"/>
    </xf>
    <xf numFmtId="0" fontId="10" fillId="0" borderId="18" xfId="0" applyFont="1" applyBorder="1"/>
    <xf numFmtId="0" fontId="11" fillId="3" borderId="19" xfId="0" applyFont="1" applyFill="1" applyBorder="1"/>
    <xf numFmtId="43" fontId="11" fillId="4" borderId="20" xfId="3" applyFont="1" applyFill="1" applyBorder="1" applyAlignment="1">
      <alignment horizontal="center"/>
    </xf>
    <xf numFmtId="43" fontId="11" fillId="4" borderId="21" xfId="3" applyFont="1" applyFill="1" applyBorder="1" applyAlignment="1">
      <alignment horizontal="center"/>
    </xf>
    <xf numFmtId="9" fontId="11" fillId="4" borderId="17" xfId="4" applyFont="1" applyFill="1" applyBorder="1" applyAlignment="1">
      <alignment horizontal="center"/>
    </xf>
    <xf numFmtId="0" fontId="12" fillId="0" borderId="22" xfId="0" applyFont="1" applyBorder="1"/>
    <xf numFmtId="0" fontId="12" fillId="0" borderId="23" xfId="0" applyFont="1" applyBorder="1"/>
    <xf numFmtId="9" fontId="10" fillId="0" borderId="24" xfId="4" applyFont="1" applyFill="1" applyBorder="1" applyAlignment="1">
      <alignment horizontal="center"/>
    </xf>
    <xf numFmtId="0" fontId="11" fillId="3" borderId="25" xfId="0" applyFont="1" applyFill="1" applyBorder="1"/>
    <xf numFmtId="43" fontId="13" fillId="3" borderId="16" xfId="3" applyFont="1" applyFill="1" applyBorder="1" applyAlignment="1">
      <alignment horizontal="center"/>
    </xf>
    <xf numFmtId="9" fontId="13" fillId="3" borderId="17" xfId="0" applyNumberFormat="1" applyFont="1" applyFill="1" applyBorder="1" applyAlignment="1">
      <alignment horizontal="center"/>
    </xf>
    <xf numFmtId="9" fontId="12" fillId="0" borderId="14" xfId="0" applyNumberFormat="1" applyFont="1" applyBorder="1" applyAlignment="1">
      <alignment horizontal="center"/>
    </xf>
    <xf numFmtId="9" fontId="10" fillId="0" borderId="26" xfId="0" applyNumberFormat="1" applyFont="1" applyBorder="1" applyAlignment="1">
      <alignment horizontal="center"/>
    </xf>
    <xf numFmtId="43" fontId="11" fillId="3" borderId="20" xfId="3" applyFont="1" applyFill="1" applyBorder="1"/>
    <xf numFmtId="43" fontId="11" fillId="3" borderId="27" xfId="3" applyFont="1" applyFill="1" applyBorder="1"/>
    <xf numFmtId="9" fontId="11" fillId="3" borderId="28" xfId="0" applyNumberFormat="1" applyFont="1" applyFill="1" applyBorder="1" applyAlignment="1">
      <alignment horizontal="center"/>
    </xf>
    <xf numFmtId="0" fontId="11" fillId="0" borderId="9" xfId="0" applyFont="1" applyBorder="1"/>
    <xf numFmtId="0" fontId="11" fillId="0" borderId="10" xfId="0" applyFont="1" applyBorder="1"/>
    <xf numFmtId="9" fontId="10" fillId="0" borderId="29" xfId="4" applyFont="1" applyBorder="1" applyAlignment="1">
      <alignment horizontal="center"/>
    </xf>
    <xf numFmtId="43" fontId="10" fillId="0" borderId="0" xfId="3" applyFont="1" applyBorder="1"/>
    <xf numFmtId="9" fontId="10" fillId="0" borderId="24" xfId="0" applyNumberFormat="1" applyFont="1" applyBorder="1" applyAlignment="1">
      <alignment horizontal="center"/>
    </xf>
    <xf numFmtId="43" fontId="11" fillId="3" borderId="16" xfId="3" applyFont="1" applyFill="1" applyBorder="1"/>
    <xf numFmtId="9" fontId="11" fillId="3" borderId="17" xfId="0" applyNumberFormat="1" applyFont="1" applyFill="1" applyBorder="1" applyAlignment="1">
      <alignment horizontal="center"/>
    </xf>
    <xf numFmtId="9" fontId="10" fillId="0" borderId="29" xfId="4" applyFont="1" applyFill="1" applyBorder="1" applyAlignment="1">
      <alignment horizontal="center"/>
    </xf>
    <xf numFmtId="9" fontId="10" fillId="0" borderId="29" xfId="0" applyNumberFormat="1" applyFont="1" applyBorder="1" applyAlignment="1">
      <alignment horizontal="center"/>
    </xf>
    <xf numFmtId="44" fontId="10" fillId="0" borderId="0" xfId="0" applyNumberFormat="1" applyFont="1" applyBorder="1"/>
  </cellXfs>
  <cellStyles count="5">
    <cellStyle name="Normal" xfId="0" builtinId="0"/>
    <cellStyle name="Normal 2" xfId="1" xr:uid="{0AF692FA-3733-4CEA-B136-CAB56E50C7C4}"/>
    <cellStyle name="Normal 6" xfId="2" xr:uid="{63BA23A2-47D7-443E-A9FF-F3D83D960341}"/>
    <cellStyle name="Porcentagem 2" xfId="4" xr:uid="{7BE85773-3259-4379-BF7B-FF1D1668BBD2}"/>
    <cellStyle name="Vírgula" xfId="3" builtinId="3"/>
  </cellStyles>
  <dxfs count="0"/>
  <tableStyles count="0" defaultTableStyle="TableStyleMedium2" defaultPivotStyle="PivotStyleLight16"/>
  <colors>
    <mruColors>
      <color rgb="FFCC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358F4-BE88-4A4B-856B-C18E142FDEF8}">
  <dimension ref="A1:D191"/>
  <sheetViews>
    <sheetView tabSelected="1" zoomScaleNormal="100" workbookViewId="0">
      <selection activeCell="G21" sqref="G21"/>
    </sheetView>
  </sheetViews>
  <sheetFormatPr defaultRowHeight="12.75" x14ac:dyDescent="0.2"/>
  <cols>
    <col min="1" max="1" width="39" customWidth="1"/>
    <col min="2" max="2" width="18.5703125" style="4" customWidth="1"/>
    <col min="3" max="3" width="20.7109375" style="4" customWidth="1"/>
    <col min="4" max="4" width="16.5703125" style="3" customWidth="1"/>
  </cols>
  <sheetData>
    <row r="1" spans="1:4" ht="23.25" x14ac:dyDescent="0.2">
      <c r="A1" s="5" t="s">
        <v>0</v>
      </c>
      <c r="B1" s="5"/>
      <c r="C1" s="5"/>
      <c r="D1" s="5"/>
    </row>
    <row r="2" spans="1:4" ht="15" x14ac:dyDescent="0.2">
      <c r="A2" s="6" t="s">
        <v>1</v>
      </c>
      <c r="B2" s="6"/>
      <c r="C2" s="6"/>
      <c r="D2" s="6"/>
    </row>
    <row r="3" spans="1:4" ht="15" x14ac:dyDescent="0.2">
      <c r="A3" s="6" t="s">
        <v>2</v>
      </c>
      <c r="B3" s="6"/>
      <c r="C3" s="6"/>
      <c r="D3" s="6"/>
    </row>
    <row r="4" spans="1:4" x14ac:dyDescent="0.2">
      <c r="A4" s="7" t="s">
        <v>3</v>
      </c>
      <c r="B4" s="7"/>
      <c r="C4" s="7"/>
      <c r="D4" s="7"/>
    </row>
    <row r="5" spans="1:4" x14ac:dyDescent="0.2">
      <c r="A5" s="1"/>
    </row>
    <row r="6" spans="1:4" ht="15.75" x14ac:dyDescent="0.25">
      <c r="A6" s="8" t="s">
        <v>4</v>
      </c>
      <c r="B6" s="8"/>
      <c r="C6" s="8"/>
      <c r="D6" s="8"/>
    </row>
    <row r="7" spans="1:4" ht="15.75" x14ac:dyDescent="0.2">
      <c r="A7" s="2"/>
    </row>
    <row r="8" spans="1:4" x14ac:dyDescent="0.2">
      <c r="A8" s="9" t="s">
        <v>28</v>
      </c>
      <c r="B8" s="9"/>
      <c r="C8" s="9"/>
      <c r="D8" s="9"/>
    </row>
    <row r="9" spans="1:4" x14ac:dyDescent="0.2">
      <c r="A9" s="9"/>
      <c r="B9" s="9"/>
      <c r="C9" s="9"/>
      <c r="D9" s="9"/>
    </row>
    <row r="10" spans="1:4" ht="24" customHeight="1" x14ac:dyDescent="0.2">
      <c r="A10" s="9"/>
      <c r="B10" s="9"/>
      <c r="C10" s="9"/>
      <c r="D10" s="9"/>
    </row>
    <row r="11" spans="1:4" ht="13.5" thickBot="1" x14ac:dyDescent="0.25"/>
    <row r="12" spans="1:4" x14ac:dyDescent="0.2">
      <c r="A12" s="37" t="s">
        <v>22</v>
      </c>
      <c r="B12" s="38"/>
      <c r="C12" s="38"/>
      <c r="D12" s="39"/>
    </row>
    <row r="13" spans="1:4" x14ac:dyDescent="0.2">
      <c r="A13" s="40" t="s">
        <v>5</v>
      </c>
      <c r="B13" s="30" t="s">
        <v>23</v>
      </c>
      <c r="C13" s="31" t="s">
        <v>24</v>
      </c>
      <c r="D13" s="41" t="s">
        <v>20</v>
      </c>
    </row>
    <row r="14" spans="1:4" x14ac:dyDescent="0.2">
      <c r="A14" s="42" t="s">
        <v>18</v>
      </c>
      <c r="B14" s="10">
        <v>27000</v>
      </c>
      <c r="C14" s="10">
        <v>15865.240000000002</v>
      </c>
      <c r="D14" s="43">
        <f>C14/B14</f>
        <v>0.5876014814814815</v>
      </c>
    </row>
    <row r="15" spans="1:4" x14ac:dyDescent="0.2">
      <c r="A15" s="42" t="s">
        <v>6</v>
      </c>
      <c r="B15" s="10">
        <v>12150</v>
      </c>
      <c r="C15" s="10">
        <v>19951.080000000002</v>
      </c>
      <c r="D15" s="43">
        <f t="shared" ref="D15:D22" si="0">C15/B15</f>
        <v>1.6420641975308643</v>
      </c>
    </row>
    <row r="16" spans="1:4" x14ac:dyDescent="0.2">
      <c r="A16" s="42" t="s">
        <v>7</v>
      </c>
      <c r="B16" s="10">
        <v>256467.34</v>
      </c>
      <c r="C16" s="10">
        <v>52896.51</v>
      </c>
      <c r="D16" s="43">
        <f t="shared" si="0"/>
        <v>0.20625047228235768</v>
      </c>
    </row>
    <row r="17" spans="1:4" x14ac:dyDescent="0.2">
      <c r="A17" s="42" t="s">
        <v>8</v>
      </c>
      <c r="B17" s="10">
        <v>894957.03</v>
      </c>
      <c r="C17" s="10">
        <v>1145611.93</v>
      </c>
      <c r="D17" s="43">
        <f t="shared" si="0"/>
        <v>1.2800747875012501</v>
      </c>
    </row>
    <row r="18" spans="1:4" x14ac:dyDescent="0.2">
      <c r="A18" s="42" t="s">
        <v>16</v>
      </c>
      <c r="B18" s="10">
        <v>556033.37</v>
      </c>
      <c r="C18" s="10">
        <v>61504.63</v>
      </c>
      <c r="D18" s="43">
        <f t="shared" si="0"/>
        <v>0.11061319934808948</v>
      </c>
    </row>
    <row r="19" spans="1:4" x14ac:dyDescent="0.2">
      <c r="A19" s="42" t="s">
        <v>17</v>
      </c>
      <c r="B19" s="10">
        <v>4050</v>
      </c>
      <c r="C19" s="10">
        <v>17026</v>
      </c>
      <c r="D19" s="43">
        <f t="shared" si="0"/>
        <v>4.2039506172839509</v>
      </c>
    </row>
    <row r="20" spans="1:4" x14ac:dyDescent="0.2">
      <c r="A20" s="42" t="s">
        <v>19</v>
      </c>
      <c r="B20" s="10">
        <v>33750</v>
      </c>
      <c r="C20" s="10">
        <v>11621.35</v>
      </c>
      <c r="D20" s="43">
        <f t="shared" si="0"/>
        <v>0.34433629629629631</v>
      </c>
    </row>
    <row r="21" spans="1:4" x14ac:dyDescent="0.2">
      <c r="A21" s="42" t="s">
        <v>13</v>
      </c>
      <c r="B21" s="10">
        <v>72100.490000000005</v>
      </c>
      <c r="C21" s="10">
        <v>4235.82</v>
      </c>
      <c r="D21" s="43">
        <f t="shared" si="0"/>
        <v>5.8748837906649448E-2</v>
      </c>
    </row>
    <row r="22" spans="1:4" x14ac:dyDescent="0.2">
      <c r="A22" s="42" t="s">
        <v>25</v>
      </c>
      <c r="B22" s="10">
        <v>40654.85</v>
      </c>
      <c r="C22" s="10">
        <v>5013.5200000000004</v>
      </c>
      <c r="D22" s="43">
        <f t="shared" si="0"/>
        <v>0.12331911198786862</v>
      </c>
    </row>
    <row r="23" spans="1:4" ht="13.5" thickBot="1" x14ac:dyDescent="0.25">
      <c r="A23" s="44" t="s">
        <v>15</v>
      </c>
      <c r="B23" s="45">
        <f>SUM(B14:B22)</f>
        <v>1897163.0800000003</v>
      </c>
      <c r="C23" s="45">
        <f>SUM(C14:C22)</f>
        <v>1333726.08</v>
      </c>
      <c r="D23" s="46">
        <f>C23/B23</f>
        <v>0.70301077121951994</v>
      </c>
    </row>
    <row r="24" spans="1:4" x14ac:dyDescent="0.2">
      <c r="A24" s="32"/>
      <c r="B24" s="33"/>
      <c r="C24" s="33"/>
      <c r="D24" s="34"/>
    </row>
    <row r="25" spans="1:4" ht="13.5" thickBot="1" x14ac:dyDescent="0.25">
      <c r="A25" s="32"/>
      <c r="B25" s="33"/>
      <c r="C25" s="33"/>
      <c r="D25" s="34"/>
    </row>
    <row r="26" spans="1:4" x14ac:dyDescent="0.2">
      <c r="A26" s="37" t="s">
        <v>27</v>
      </c>
      <c r="B26" s="38"/>
      <c r="C26" s="38"/>
      <c r="D26" s="39"/>
    </row>
    <row r="27" spans="1:4" x14ac:dyDescent="0.2">
      <c r="A27" s="40" t="s">
        <v>5</v>
      </c>
      <c r="B27" s="30" t="s">
        <v>23</v>
      </c>
      <c r="C27" s="31" t="s">
        <v>24</v>
      </c>
      <c r="D27" s="41" t="s">
        <v>20</v>
      </c>
    </row>
    <row r="28" spans="1:4" x14ac:dyDescent="0.2">
      <c r="A28" s="47" t="s">
        <v>18</v>
      </c>
      <c r="B28" s="11">
        <v>27500</v>
      </c>
      <c r="C28" s="12">
        <v>23912.83</v>
      </c>
      <c r="D28" s="43">
        <f>C28/B28</f>
        <v>0.86955745454545463</v>
      </c>
    </row>
    <row r="29" spans="1:4" x14ac:dyDescent="0.2">
      <c r="A29" s="47" t="s">
        <v>6</v>
      </c>
      <c r="B29" s="11">
        <v>11250</v>
      </c>
      <c r="C29" s="12">
        <v>30358.639999999999</v>
      </c>
      <c r="D29" s="43">
        <f t="shared" ref="D29:D35" si="1">C29/B29</f>
        <v>2.6985457777777779</v>
      </c>
    </row>
    <row r="30" spans="1:4" x14ac:dyDescent="0.2">
      <c r="A30" s="47" t="s">
        <v>7</v>
      </c>
      <c r="B30" s="11">
        <v>225369.75</v>
      </c>
      <c r="C30" s="12">
        <v>126384.92</v>
      </c>
      <c r="D30" s="43">
        <f t="shared" si="1"/>
        <v>0.56078919198339616</v>
      </c>
    </row>
    <row r="31" spans="1:4" x14ac:dyDescent="0.2">
      <c r="A31" s="47" t="s">
        <v>8</v>
      </c>
      <c r="B31" s="11">
        <v>966606.5</v>
      </c>
      <c r="C31" s="12">
        <v>847967.76</v>
      </c>
      <c r="D31" s="43">
        <f t="shared" si="1"/>
        <v>0.87726262962229207</v>
      </c>
    </row>
    <row r="32" spans="1:4" x14ac:dyDescent="0.2">
      <c r="A32" s="47" t="s">
        <v>16</v>
      </c>
      <c r="B32" s="11">
        <v>679780.25</v>
      </c>
      <c r="C32" s="12">
        <v>130600</v>
      </c>
      <c r="D32" s="43">
        <f t="shared" si="1"/>
        <v>0.19212090966161491</v>
      </c>
    </row>
    <row r="33" spans="1:4" x14ac:dyDescent="0.2">
      <c r="A33" s="47" t="s">
        <v>17</v>
      </c>
      <c r="B33" s="11">
        <v>54900</v>
      </c>
      <c r="C33" s="12">
        <v>31925.86</v>
      </c>
      <c r="D33" s="43">
        <f t="shared" si="1"/>
        <v>0.58152750455373403</v>
      </c>
    </row>
    <row r="34" spans="1:4" x14ac:dyDescent="0.2">
      <c r="A34" s="47" t="s">
        <v>19</v>
      </c>
      <c r="B34" s="11">
        <v>31250</v>
      </c>
      <c r="C34" s="12">
        <v>41399.08</v>
      </c>
      <c r="D34" s="43">
        <f t="shared" si="1"/>
        <v>1.3247705600000002</v>
      </c>
    </row>
    <row r="35" spans="1:4" x14ac:dyDescent="0.2">
      <c r="A35" s="47" t="s">
        <v>13</v>
      </c>
      <c r="B35" s="11">
        <v>106859.15000000001</v>
      </c>
      <c r="C35" s="12">
        <v>5262</v>
      </c>
      <c r="D35" s="43">
        <f t="shared" si="1"/>
        <v>4.9242390567396425E-2</v>
      </c>
    </row>
    <row r="36" spans="1:4" ht="13.5" thickBot="1" x14ac:dyDescent="0.25">
      <c r="A36" s="48" t="s">
        <v>15</v>
      </c>
      <c r="B36" s="49">
        <v>2103515.65</v>
      </c>
      <c r="C36" s="50">
        <v>1237811.0900000001</v>
      </c>
      <c r="D36" s="51">
        <v>0.58844871917164021</v>
      </c>
    </row>
    <row r="37" spans="1:4" x14ac:dyDescent="0.2">
      <c r="A37" s="13"/>
      <c r="B37" s="35"/>
      <c r="C37" s="35"/>
      <c r="D37" s="36"/>
    </row>
    <row r="38" spans="1:4" ht="13.5" thickBot="1" x14ac:dyDescent="0.25">
      <c r="A38" s="32"/>
      <c r="B38" s="33"/>
      <c r="C38" s="33"/>
      <c r="D38" s="34"/>
    </row>
    <row r="39" spans="1:4" x14ac:dyDescent="0.2">
      <c r="A39" s="37" t="s">
        <v>26</v>
      </c>
      <c r="B39" s="38"/>
      <c r="C39" s="38"/>
      <c r="D39" s="39"/>
    </row>
    <row r="40" spans="1:4" x14ac:dyDescent="0.2">
      <c r="A40" s="40" t="s">
        <v>5</v>
      </c>
      <c r="B40" s="30" t="s">
        <v>23</v>
      </c>
      <c r="C40" s="31" t="s">
        <v>24</v>
      </c>
      <c r="D40" s="41" t="s">
        <v>20</v>
      </c>
    </row>
    <row r="41" spans="1:4" x14ac:dyDescent="0.2">
      <c r="A41" s="47" t="s">
        <v>25</v>
      </c>
      <c r="B41" s="11">
        <v>24292.55</v>
      </c>
      <c r="C41" s="12">
        <v>15501.170000000002</v>
      </c>
      <c r="D41" s="43">
        <v>0.65527051362176936</v>
      </c>
    </row>
    <row r="42" spans="1:4" ht="13.5" thickBot="1" x14ac:dyDescent="0.25">
      <c r="A42" s="48" t="s">
        <v>15</v>
      </c>
      <c r="B42" s="49">
        <f>SUM(B41:B41)</f>
        <v>24292.55</v>
      </c>
      <c r="C42" s="49">
        <f>SUM(C41:C41)</f>
        <v>15501.170000000002</v>
      </c>
      <c r="D42" s="51">
        <f>C42/B42</f>
        <v>0.63810386311852818</v>
      </c>
    </row>
    <row r="43" spans="1:4" x14ac:dyDescent="0.2">
      <c r="A43" s="32"/>
      <c r="B43" s="33"/>
      <c r="C43" s="33"/>
      <c r="D43" s="34"/>
    </row>
    <row r="44" spans="1:4" ht="13.5" thickBot="1" x14ac:dyDescent="0.25">
      <c r="A44" s="32"/>
      <c r="B44" s="33"/>
      <c r="C44" s="33"/>
      <c r="D44" s="34"/>
    </row>
    <row r="45" spans="1:4" x14ac:dyDescent="0.2">
      <c r="A45" s="37" t="s">
        <v>26</v>
      </c>
      <c r="B45" s="38"/>
      <c r="C45" s="38"/>
      <c r="D45" s="39"/>
    </row>
    <row r="46" spans="1:4" x14ac:dyDescent="0.2">
      <c r="A46" s="40" t="s">
        <v>5</v>
      </c>
      <c r="B46" s="30" t="s">
        <v>23</v>
      </c>
      <c r="C46" s="31" t="s">
        <v>24</v>
      </c>
      <c r="D46" s="41" t="s">
        <v>20</v>
      </c>
    </row>
    <row r="47" spans="1:4" x14ac:dyDescent="0.2">
      <c r="A47" s="52" t="s">
        <v>6</v>
      </c>
      <c r="B47" s="11">
        <v>800</v>
      </c>
      <c r="C47" s="12">
        <v>965.3</v>
      </c>
      <c r="D47" s="43">
        <v>1.2066249999999998</v>
      </c>
    </row>
    <row r="48" spans="1:4" x14ac:dyDescent="0.2">
      <c r="A48" s="52" t="s">
        <v>14</v>
      </c>
      <c r="B48" s="11">
        <v>38000</v>
      </c>
      <c r="C48" s="12">
        <v>32852.6</v>
      </c>
      <c r="D48" s="43">
        <v>0.86454210526315789</v>
      </c>
    </row>
    <row r="49" spans="1:4" x14ac:dyDescent="0.2">
      <c r="A49" s="52" t="s">
        <v>7</v>
      </c>
      <c r="B49" s="11">
        <v>1000</v>
      </c>
      <c r="C49" s="12">
        <v>993.61</v>
      </c>
      <c r="D49" s="43">
        <v>0.99360999999999999</v>
      </c>
    </row>
    <row r="50" spans="1:4" x14ac:dyDescent="0.2">
      <c r="A50" s="52" t="s">
        <v>8</v>
      </c>
      <c r="B50" s="11">
        <v>480000</v>
      </c>
      <c r="C50" s="12">
        <v>484048.87</v>
      </c>
      <c r="D50" s="43">
        <v>1.0084351458333334</v>
      </c>
    </row>
    <row r="51" spans="1:4" x14ac:dyDescent="0.2">
      <c r="A51" s="52" t="s">
        <v>9</v>
      </c>
      <c r="B51" s="11">
        <v>970000</v>
      </c>
      <c r="C51" s="12">
        <v>695600.5</v>
      </c>
      <c r="D51" s="43">
        <v>0.71711391752577325</v>
      </c>
    </row>
    <row r="52" spans="1:4" x14ac:dyDescent="0.2">
      <c r="A52" s="52" t="s">
        <v>10</v>
      </c>
      <c r="B52" s="11">
        <v>5000</v>
      </c>
      <c r="C52" s="12">
        <v>22845.72</v>
      </c>
      <c r="D52" s="43">
        <v>4.5691440000000005</v>
      </c>
    </row>
    <row r="53" spans="1:4" x14ac:dyDescent="0.2">
      <c r="A53" s="52" t="s">
        <v>11</v>
      </c>
      <c r="B53" s="11">
        <v>200</v>
      </c>
      <c r="C53" s="12">
        <v>341.8</v>
      </c>
      <c r="D53" s="43">
        <v>1.7090000000000001</v>
      </c>
    </row>
    <row r="54" spans="1:4" x14ac:dyDescent="0.2">
      <c r="A54" s="52" t="s">
        <v>13</v>
      </c>
      <c r="B54" s="14">
        <v>5000</v>
      </c>
      <c r="C54" s="15">
        <v>10856.6</v>
      </c>
      <c r="D54" s="43">
        <v>2.1713200000000001</v>
      </c>
    </row>
    <row r="55" spans="1:4" x14ac:dyDescent="0.2">
      <c r="A55" s="53" t="s">
        <v>25</v>
      </c>
      <c r="B55" s="16">
        <v>20327.571666666667</v>
      </c>
      <c r="C55" s="17">
        <v>19329.84</v>
      </c>
      <c r="D55" s="54">
        <v>0.95091732140820562</v>
      </c>
    </row>
    <row r="56" spans="1:4" ht="13.5" thickBot="1" x14ac:dyDescent="0.25">
      <c r="A56" s="55" t="s">
        <v>15</v>
      </c>
      <c r="B56" s="56">
        <v>1520327.5716666668</v>
      </c>
      <c r="C56" s="56">
        <v>1267834.8400000001</v>
      </c>
      <c r="D56" s="57">
        <v>0.83392215179662221</v>
      </c>
    </row>
    <row r="57" spans="1:4" x14ac:dyDescent="0.2">
      <c r="A57" s="32"/>
      <c r="B57" s="33"/>
      <c r="C57" s="33"/>
      <c r="D57" s="34"/>
    </row>
    <row r="58" spans="1:4" ht="13.5" thickBot="1" x14ac:dyDescent="0.25">
      <c r="A58" s="32"/>
      <c r="B58" s="33"/>
      <c r="C58" s="33"/>
      <c r="D58" s="34"/>
    </row>
    <row r="59" spans="1:4" x14ac:dyDescent="0.2">
      <c r="A59" s="37" t="s">
        <v>26</v>
      </c>
      <c r="B59" s="38"/>
      <c r="C59" s="38"/>
      <c r="D59" s="39"/>
    </row>
    <row r="60" spans="1:4" x14ac:dyDescent="0.2">
      <c r="A60" s="40" t="s">
        <v>5</v>
      </c>
      <c r="B60" s="30" t="s">
        <v>23</v>
      </c>
      <c r="C60" s="31" t="s">
        <v>24</v>
      </c>
      <c r="D60" s="41" t="s">
        <v>20</v>
      </c>
    </row>
    <row r="61" spans="1:4" x14ac:dyDescent="0.2">
      <c r="A61" s="52" t="s">
        <v>6</v>
      </c>
      <c r="B61" s="11">
        <v>248972.16</v>
      </c>
      <c r="C61" s="12">
        <v>74539.5</v>
      </c>
      <c r="D61" s="43">
        <v>0.29938889552952425</v>
      </c>
    </row>
    <row r="62" spans="1:4" x14ac:dyDescent="0.2">
      <c r="A62" s="52" t="s">
        <v>14</v>
      </c>
      <c r="B62" s="11">
        <v>270000</v>
      </c>
      <c r="C62" s="12">
        <v>109009.67</v>
      </c>
      <c r="D62" s="43">
        <v>0.40373951851851853</v>
      </c>
    </row>
    <row r="63" spans="1:4" x14ac:dyDescent="0.2">
      <c r="A63" s="52" t="s">
        <v>7</v>
      </c>
      <c r="B63" s="11">
        <v>395268.15</v>
      </c>
      <c r="C63" s="12">
        <v>19669.689999999999</v>
      </c>
      <c r="D63" s="43">
        <v>4.9762901463221862E-2</v>
      </c>
    </row>
    <row r="64" spans="1:4" x14ac:dyDescent="0.2">
      <c r="A64" s="52" t="s">
        <v>8</v>
      </c>
      <c r="B64" s="11">
        <v>2648513.31</v>
      </c>
      <c r="C64" s="12">
        <v>266040.45</v>
      </c>
      <c r="D64" s="43">
        <v>0.10044897603327506</v>
      </c>
    </row>
    <row r="65" spans="1:4" x14ac:dyDescent="0.2">
      <c r="A65" s="52" t="s">
        <v>9</v>
      </c>
      <c r="B65" s="11">
        <v>847468.6100000001</v>
      </c>
      <c r="C65" s="12">
        <v>54488.82</v>
      </c>
      <c r="D65" s="43">
        <v>6.4295974337031783E-2</v>
      </c>
    </row>
    <row r="66" spans="1:4" x14ac:dyDescent="0.2">
      <c r="A66" s="52" t="s">
        <v>10</v>
      </c>
      <c r="B66" s="11">
        <v>179630.88</v>
      </c>
      <c r="C66" s="12">
        <v>22041.05</v>
      </c>
      <c r="D66" s="43">
        <v>0.12270189847090877</v>
      </c>
    </row>
    <row r="67" spans="1:4" x14ac:dyDescent="0.2">
      <c r="A67" s="52" t="s">
        <v>11</v>
      </c>
      <c r="B67" s="11">
        <v>141234.06</v>
      </c>
      <c r="C67" s="12">
        <v>84788.68</v>
      </c>
      <c r="D67" s="43">
        <v>0.60034158899064427</v>
      </c>
    </row>
    <row r="68" spans="1:4" x14ac:dyDescent="0.2">
      <c r="A68" s="52" t="s">
        <v>12</v>
      </c>
      <c r="B68" s="14">
        <v>574130.88</v>
      </c>
      <c r="C68" s="15">
        <v>315882.90000000002</v>
      </c>
      <c r="D68" s="43">
        <v>0.55019318939960171</v>
      </c>
    </row>
    <row r="69" spans="1:4" x14ac:dyDescent="0.2">
      <c r="A69" s="52" t="s">
        <v>21</v>
      </c>
      <c r="B69" s="16">
        <v>21250</v>
      </c>
      <c r="C69" s="17">
        <v>0</v>
      </c>
      <c r="D69" s="54">
        <v>0</v>
      </c>
    </row>
    <row r="70" spans="1:4" x14ac:dyDescent="0.2">
      <c r="A70" s="52" t="s">
        <v>13</v>
      </c>
      <c r="B70" s="18">
        <v>10380</v>
      </c>
      <c r="C70" s="18">
        <v>4228.96</v>
      </c>
      <c r="D70" s="58">
        <v>0.40741425818882465</v>
      </c>
    </row>
    <row r="71" spans="1:4" ht="13.5" thickBot="1" x14ac:dyDescent="0.25">
      <c r="A71" s="55" t="s">
        <v>15</v>
      </c>
      <c r="B71" s="56">
        <f>SUM(B61:B70)</f>
        <v>5336848.05</v>
      </c>
      <c r="C71" s="56">
        <f>SUM(C61:C70)</f>
        <v>950689.72000000009</v>
      </c>
      <c r="D71" s="57">
        <f>C71/B71</f>
        <v>0.17813692859402286</v>
      </c>
    </row>
    <row r="72" spans="1:4" x14ac:dyDescent="0.2">
      <c r="A72" s="32"/>
      <c r="B72" s="33"/>
      <c r="C72" s="33"/>
      <c r="D72" s="34"/>
    </row>
    <row r="73" spans="1:4" ht="13.5" thickBot="1" x14ac:dyDescent="0.25">
      <c r="A73" s="32"/>
      <c r="B73" s="33"/>
      <c r="C73" s="33"/>
      <c r="D73" s="34"/>
    </row>
    <row r="74" spans="1:4" x14ac:dyDescent="0.2">
      <c r="A74" s="37" t="s">
        <v>29</v>
      </c>
      <c r="B74" s="38"/>
      <c r="C74" s="38"/>
      <c r="D74" s="39"/>
    </row>
    <row r="75" spans="1:4" x14ac:dyDescent="0.2">
      <c r="A75" s="40" t="s">
        <v>5</v>
      </c>
      <c r="B75" s="30" t="s">
        <v>23</v>
      </c>
      <c r="C75" s="31" t="s">
        <v>24</v>
      </c>
      <c r="D75" s="41" t="s">
        <v>20</v>
      </c>
    </row>
    <row r="76" spans="1:4" x14ac:dyDescent="0.2">
      <c r="A76" s="47" t="s">
        <v>8</v>
      </c>
      <c r="B76" s="10">
        <v>11071134.599999998</v>
      </c>
      <c r="C76" s="10">
        <v>8526936.6999999993</v>
      </c>
      <c r="D76" s="59">
        <f>C76/B76</f>
        <v>0.7701953781683768</v>
      </c>
    </row>
    <row r="77" spans="1:4" x14ac:dyDescent="0.2">
      <c r="A77" s="47" t="s">
        <v>30</v>
      </c>
      <c r="B77" s="10">
        <v>2431402.1999999993</v>
      </c>
      <c r="C77" s="10">
        <v>1700133.16</v>
      </c>
      <c r="D77" s="59">
        <f t="shared" ref="D77:D85" si="2">C77/B77</f>
        <v>0.6992397884644509</v>
      </c>
    </row>
    <row r="78" spans="1:4" x14ac:dyDescent="0.2">
      <c r="A78" s="47" t="s">
        <v>14</v>
      </c>
      <c r="B78" s="10">
        <v>1809320.15</v>
      </c>
      <c r="C78" s="10">
        <v>1752651.6699999997</v>
      </c>
      <c r="D78" s="59">
        <f t="shared" si="2"/>
        <v>0.96867968336062571</v>
      </c>
    </row>
    <row r="79" spans="1:4" x14ac:dyDescent="0.2">
      <c r="A79" s="47" t="s">
        <v>31</v>
      </c>
      <c r="B79" s="10">
        <v>972194.28</v>
      </c>
      <c r="C79" s="10">
        <v>846884.97000000009</v>
      </c>
      <c r="D79" s="59">
        <f t="shared" si="2"/>
        <v>0.87110671953346619</v>
      </c>
    </row>
    <row r="80" spans="1:4" x14ac:dyDescent="0.2">
      <c r="A80" s="47" t="s">
        <v>6</v>
      </c>
      <c r="B80" s="10">
        <v>121719.72</v>
      </c>
      <c r="C80" s="10">
        <v>299487.39999999997</v>
      </c>
      <c r="D80" s="59">
        <f t="shared" si="2"/>
        <v>2.4604673753768078</v>
      </c>
    </row>
    <row r="81" spans="1:4" x14ac:dyDescent="0.2">
      <c r="A81" s="47" t="s">
        <v>32</v>
      </c>
      <c r="B81" s="10">
        <v>27663.200000000001</v>
      </c>
      <c r="C81" s="10">
        <v>0</v>
      </c>
      <c r="D81" s="59">
        <f t="shared" si="2"/>
        <v>0</v>
      </c>
    </row>
    <row r="82" spans="1:4" x14ac:dyDescent="0.2">
      <c r="A82" s="47" t="s">
        <v>7</v>
      </c>
      <c r="B82" s="10">
        <v>1660037.88</v>
      </c>
      <c r="C82" s="10">
        <v>1661327.74</v>
      </c>
      <c r="D82" s="59">
        <f t="shared" si="2"/>
        <v>1.000777006365662</v>
      </c>
    </row>
    <row r="83" spans="1:4" x14ac:dyDescent="0.2">
      <c r="A83" s="47" t="s">
        <v>33</v>
      </c>
      <c r="B83" s="10">
        <v>432261</v>
      </c>
      <c r="C83" s="10">
        <v>393321.57</v>
      </c>
      <c r="D83" s="59">
        <f t="shared" si="2"/>
        <v>0.90991685578851667</v>
      </c>
    </row>
    <row r="84" spans="1:4" x14ac:dyDescent="0.2">
      <c r="A84" s="47" t="s">
        <v>11</v>
      </c>
      <c r="B84" s="10">
        <v>304176.48</v>
      </c>
      <c r="C84" s="10">
        <v>779997.12000000011</v>
      </c>
      <c r="D84" s="59">
        <f t="shared" si="2"/>
        <v>2.5642913613833658</v>
      </c>
    </row>
    <row r="85" spans="1:4" x14ac:dyDescent="0.2">
      <c r="A85" s="47" t="s">
        <v>34</v>
      </c>
      <c r="B85" s="10">
        <v>3416761.68</v>
      </c>
      <c r="C85" s="10">
        <v>581636.13</v>
      </c>
      <c r="D85" s="59">
        <f t="shared" si="2"/>
        <v>0.17023023098292298</v>
      </c>
    </row>
    <row r="86" spans="1:4" ht="13.5" thickBot="1" x14ac:dyDescent="0.25">
      <c r="A86" s="48" t="s">
        <v>15</v>
      </c>
      <c r="B86" s="60">
        <f>SUM(B76:B85)</f>
        <v>22246671.189999998</v>
      </c>
      <c r="C86" s="61">
        <f>SUM(C76:C85)</f>
        <v>16542376.460000003</v>
      </c>
      <c r="D86" s="62">
        <f>C86/B86</f>
        <v>0.74358884161671313</v>
      </c>
    </row>
    <row r="87" spans="1:4" x14ac:dyDescent="0.2">
      <c r="A87" s="32"/>
      <c r="B87" s="33"/>
      <c r="C87" s="33"/>
      <c r="D87" s="34"/>
    </row>
    <row r="88" spans="1:4" ht="13.5" thickBot="1" x14ac:dyDescent="0.25">
      <c r="A88" s="32"/>
      <c r="B88" s="33"/>
      <c r="C88" s="33"/>
      <c r="D88" s="34"/>
    </row>
    <row r="89" spans="1:4" x14ac:dyDescent="0.2">
      <c r="A89" s="37" t="s">
        <v>35</v>
      </c>
      <c r="B89" s="63"/>
      <c r="C89" s="63"/>
      <c r="D89" s="64"/>
    </row>
    <row r="90" spans="1:4" x14ac:dyDescent="0.2">
      <c r="A90" s="40" t="s">
        <v>5</v>
      </c>
      <c r="B90" s="30" t="s">
        <v>23</v>
      </c>
      <c r="C90" s="31" t="s">
        <v>24</v>
      </c>
      <c r="D90" s="41" t="s">
        <v>20</v>
      </c>
    </row>
    <row r="91" spans="1:4" x14ac:dyDescent="0.2">
      <c r="A91" s="47" t="s">
        <v>8</v>
      </c>
      <c r="B91" s="11">
        <v>331957.92</v>
      </c>
      <c r="C91" s="19">
        <v>189439.15000000002</v>
      </c>
      <c r="D91" s="65">
        <v>0.57067218037756118</v>
      </c>
    </row>
    <row r="92" spans="1:4" x14ac:dyDescent="0.2">
      <c r="A92" s="47" t="s">
        <v>30</v>
      </c>
      <c r="B92" s="11">
        <v>6000000</v>
      </c>
      <c r="C92" s="19">
        <v>5076716.8000000007</v>
      </c>
      <c r="D92" s="65">
        <v>0.84611946666666682</v>
      </c>
    </row>
    <row r="93" spans="1:4" ht="13.5" thickBot="1" x14ac:dyDescent="0.25">
      <c r="A93" s="48" t="s">
        <v>15</v>
      </c>
      <c r="B93" s="60">
        <f>SUM(B91:B92)</f>
        <v>6331957.9199999999</v>
      </c>
      <c r="C93" s="61">
        <f>SUM(C91:C92)</f>
        <v>5266155.9500000011</v>
      </c>
      <c r="D93" s="62">
        <f>C93/B93</f>
        <v>0.83167892404439747</v>
      </c>
    </row>
    <row r="94" spans="1:4" x14ac:dyDescent="0.2">
      <c r="A94" s="32"/>
      <c r="B94" s="33"/>
      <c r="C94" s="33"/>
      <c r="D94" s="34"/>
    </row>
    <row r="95" spans="1:4" ht="13.5" thickBot="1" x14ac:dyDescent="0.25">
      <c r="A95" s="32"/>
      <c r="B95" s="33"/>
      <c r="C95" s="33"/>
      <c r="D95" s="34"/>
    </row>
    <row r="96" spans="1:4" x14ac:dyDescent="0.2">
      <c r="A96" s="37" t="s">
        <v>36</v>
      </c>
      <c r="B96" s="38"/>
      <c r="C96" s="38"/>
      <c r="D96" s="39"/>
    </row>
    <row r="97" spans="1:4" x14ac:dyDescent="0.2">
      <c r="A97" s="40" t="s">
        <v>5</v>
      </c>
      <c r="B97" s="30" t="s">
        <v>23</v>
      </c>
      <c r="C97" s="31" t="s">
        <v>24</v>
      </c>
      <c r="D97" s="41" t="s">
        <v>20</v>
      </c>
    </row>
    <row r="98" spans="1:4" x14ac:dyDescent="0.2">
      <c r="A98" s="47" t="s">
        <v>8</v>
      </c>
      <c r="B98" s="20">
        <v>9696898.6799999997</v>
      </c>
      <c r="C98" s="66">
        <v>8287337.9699999988</v>
      </c>
      <c r="D98" s="43">
        <v>0.85463798720437889</v>
      </c>
    </row>
    <row r="99" spans="1:4" x14ac:dyDescent="0.2">
      <c r="A99" s="47" t="s">
        <v>30</v>
      </c>
      <c r="B99" s="11">
        <v>5875617</v>
      </c>
      <c r="C99" s="21">
        <v>6006007.5699999994</v>
      </c>
      <c r="D99" s="43">
        <v>1.0221918089623607</v>
      </c>
    </row>
    <row r="100" spans="1:4" x14ac:dyDescent="0.2">
      <c r="A100" s="47" t="s">
        <v>14</v>
      </c>
      <c r="B100" s="11">
        <v>1566532.68</v>
      </c>
      <c r="C100" s="21">
        <v>1670104.98</v>
      </c>
      <c r="D100" s="43">
        <v>1.0661156331574264</v>
      </c>
    </row>
    <row r="101" spans="1:4" x14ac:dyDescent="0.2">
      <c r="A101" s="47" t="s">
        <v>31</v>
      </c>
      <c r="B101" s="11">
        <v>801471.4800000001</v>
      </c>
      <c r="C101" s="21">
        <v>769064.29000000015</v>
      </c>
      <c r="D101" s="43">
        <v>0.95956538590743123</v>
      </c>
    </row>
    <row r="102" spans="1:4" x14ac:dyDescent="0.2">
      <c r="A102" s="47" t="s">
        <v>6</v>
      </c>
      <c r="B102" s="11">
        <v>152719.91999999998</v>
      </c>
      <c r="C102" s="21">
        <v>312396.45999999996</v>
      </c>
      <c r="D102" s="43">
        <v>2.0455514905979522</v>
      </c>
    </row>
    <row r="103" spans="1:4" x14ac:dyDescent="0.2">
      <c r="A103" s="47" t="s">
        <v>32</v>
      </c>
      <c r="B103" s="11">
        <v>31137.559999999998</v>
      </c>
      <c r="C103" s="21">
        <v>0</v>
      </c>
      <c r="D103" s="43">
        <v>0</v>
      </c>
    </row>
    <row r="104" spans="1:4" x14ac:dyDescent="0.2">
      <c r="A104" s="47" t="s">
        <v>7</v>
      </c>
      <c r="B104" s="11">
        <v>1898934.35</v>
      </c>
      <c r="C104" s="21">
        <v>2141682.59</v>
      </c>
      <c r="D104" s="43">
        <v>1.1278339236538961</v>
      </c>
    </row>
    <row r="105" spans="1:4" x14ac:dyDescent="0.2">
      <c r="A105" s="47" t="s">
        <v>33</v>
      </c>
      <c r="B105" s="11">
        <v>365331.48000000004</v>
      </c>
      <c r="C105" s="21">
        <v>390278.17000000004</v>
      </c>
      <c r="D105" s="43">
        <v>1.0682850818111815</v>
      </c>
    </row>
    <row r="106" spans="1:4" x14ac:dyDescent="0.2">
      <c r="A106" s="47" t="s">
        <v>11</v>
      </c>
      <c r="B106" s="11">
        <v>267177.83999999997</v>
      </c>
      <c r="C106" s="21">
        <v>636967.91000000015</v>
      </c>
      <c r="D106" s="43">
        <v>2.3840596585405445</v>
      </c>
    </row>
    <row r="107" spans="1:4" x14ac:dyDescent="0.2">
      <c r="A107" s="47" t="s">
        <v>34</v>
      </c>
      <c r="B107" s="22">
        <v>3240656.76</v>
      </c>
      <c r="C107" s="66">
        <v>126517</v>
      </c>
      <c r="D107" s="67">
        <v>3.9040543127436926E-2</v>
      </c>
    </row>
    <row r="108" spans="1:4" ht="13.5" thickBot="1" x14ac:dyDescent="0.25">
      <c r="A108" s="44" t="s">
        <v>15</v>
      </c>
      <c r="B108" s="68">
        <f>SUM(B98:B107)</f>
        <v>23896477.75</v>
      </c>
      <c r="C108" s="68">
        <f>SUM(C98:C107)</f>
        <v>20340356.940000001</v>
      </c>
      <c r="D108" s="69">
        <f>C108/B108</f>
        <v>0.8511864029835946</v>
      </c>
    </row>
    <row r="109" spans="1:4" ht="13.5" thickBot="1" x14ac:dyDescent="0.25">
      <c r="A109" s="32"/>
      <c r="B109" s="33"/>
      <c r="C109" s="33"/>
      <c r="D109" s="34"/>
    </row>
    <row r="110" spans="1:4" x14ac:dyDescent="0.2">
      <c r="A110" s="37" t="s">
        <v>37</v>
      </c>
      <c r="B110" s="63"/>
      <c r="C110" s="63"/>
      <c r="D110" s="64"/>
    </row>
    <row r="111" spans="1:4" x14ac:dyDescent="0.2">
      <c r="A111" s="40" t="s">
        <v>5</v>
      </c>
      <c r="B111" s="30" t="s">
        <v>23</v>
      </c>
      <c r="C111" s="31" t="s">
        <v>24</v>
      </c>
      <c r="D111" s="41" t="s">
        <v>20</v>
      </c>
    </row>
    <row r="112" spans="1:4" x14ac:dyDescent="0.2">
      <c r="A112" s="47" t="s">
        <v>8</v>
      </c>
      <c r="B112" s="11">
        <v>373650.12</v>
      </c>
      <c r="C112" s="19">
        <v>215560.04999999996</v>
      </c>
      <c r="D112" s="70">
        <v>0.57690346787524105</v>
      </c>
    </row>
    <row r="113" spans="1:4" x14ac:dyDescent="0.2">
      <c r="A113" s="47" t="s">
        <v>30</v>
      </c>
      <c r="B113" s="11">
        <v>3600000</v>
      </c>
      <c r="C113" s="19">
        <v>2900533.9499999997</v>
      </c>
      <c r="D113" s="70">
        <v>0.80570387499999996</v>
      </c>
    </row>
    <row r="114" spans="1:4" ht="13.5" thickBot="1" x14ac:dyDescent="0.25">
      <c r="A114" s="48" t="s">
        <v>15</v>
      </c>
      <c r="B114" s="60">
        <f>SUM(B112:B113)</f>
        <v>3973650.12</v>
      </c>
      <c r="C114" s="61">
        <f>SUM(C112:C113)</f>
        <v>3116093.9999999995</v>
      </c>
      <c r="D114" s="62">
        <f>C114/B114</f>
        <v>0.78418932364382388</v>
      </c>
    </row>
    <row r="115" spans="1:4" x14ac:dyDescent="0.2">
      <c r="A115" s="13"/>
      <c r="B115" s="23"/>
      <c r="C115" s="23"/>
      <c r="D115" s="24"/>
    </row>
    <row r="116" spans="1:4" ht="13.5" thickBot="1" x14ac:dyDescent="0.25">
      <c r="A116" s="32"/>
      <c r="B116" s="33"/>
      <c r="C116" s="33"/>
      <c r="D116" s="34"/>
    </row>
    <row r="117" spans="1:4" x14ac:dyDescent="0.2">
      <c r="A117" s="37" t="s">
        <v>38</v>
      </c>
      <c r="B117" s="38"/>
      <c r="C117" s="38"/>
      <c r="D117" s="39"/>
    </row>
    <row r="118" spans="1:4" x14ac:dyDescent="0.2">
      <c r="A118" s="40" t="s">
        <v>5</v>
      </c>
      <c r="B118" s="30" t="s">
        <v>23</v>
      </c>
      <c r="C118" s="31" t="s">
        <v>24</v>
      </c>
      <c r="D118" s="41" t="s">
        <v>20</v>
      </c>
    </row>
    <row r="119" spans="1:4" x14ac:dyDescent="0.2">
      <c r="A119" s="47" t="s">
        <v>8</v>
      </c>
      <c r="B119" s="25">
        <v>9696898.6799999997</v>
      </c>
      <c r="C119" s="26">
        <v>7957394.4100000001</v>
      </c>
      <c r="D119" s="59">
        <v>0.82061230838806709</v>
      </c>
    </row>
    <row r="120" spans="1:4" x14ac:dyDescent="0.2">
      <c r="A120" s="47" t="s">
        <v>30</v>
      </c>
      <c r="B120" s="25">
        <v>9296763.6000000015</v>
      </c>
      <c r="C120" s="26">
        <v>8890808.1300000008</v>
      </c>
      <c r="D120" s="59">
        <v>0.9563336783136015</v>
      </c>
    </row>
    <row r="121" spans="1:4" x14ac:dyDescent="0.2">
      <c r="A121" s="47" t="s">
        <v>14</v>
      </c>
      <c r="B121" s="25">
        <v>1706704.44</v>
      </c>
      <c r="C121" s="27">
        <v>1527102.5400000003</v>
      </c>
      <c r="D121" s="59">
        <v>0.89476684082453095</v>
      </c>
    </row>
    <row r="122" spans="1:4" x14ac:dyDescent="0.2">
      <c r="A122" s="47" t="s">
        <v>31</v>
      </c>
      <c r="B122" s="28">
        <v>837591.37</v>
      </c>
      <c r="C122" s="29">
        <v>877549.09</v>
      </c>
      <c r="D122" s="59">
        <v>1.0477055183568273</v>
      </c>
    </row>
    <row r="123" spans="1:4" x14ac:dyDescent="0.2">
      <c r="A123" s="47" t="s">
        <v>6</v>
      </c>
      <c r="B123" s="28">
        <v>104386.92</v>
      </c>
      <c r="C123" s="28">
        <v>339171.62000000005</v>
      </c>
      <c r="D123" s="59">
        <v>3.2491773873584933</v>
      </c>
    </row>
    <row r="124" spans="1:4" x14ac:dyDescent="0.2">
      <c r="A124" s="47" t="s">
        <v>32</v>
      </c>
      <c r="B124" s="28">
        <v>29805.199999999997</v>
      </c>
      <c r="C124" s="28">
        <v>0</v>
      </c>
      <c r="D124" s="71">
        <v>0</v>
      </c>
    </row>
    <row r="125" spans="1:4" x14ac:dyDescent="0.2">
      <c r="A125" s="47" t="s">
        <v>7</v>
      </c>
      <c r="B125" s="28">
        <v>1668223.56</v>
      </c>
      <c r="C125" s="28">
        <v>1697909.18</v>
      </c>
      <c r="D125" s="71">
        <v>1.0177947492840826</v>
      </c>
    </row>
    <row r="126" spans="1:4" x14ac:dyDescent="0.2">
      <c r="A126" s="47" t="s">
        <v>33</v>
      </c>
      <c r="B126" s="28">
        <v>516321.60000000003</v>
      </c>
      <c r="C126" s="28">
        <v>551810.91000000015</v>
      </c>
      <c r="D126" s="71">
        <v>1.0687348931363709</v>
      </c>
    </row>
    <row r="127" spans="1:4" x14ac:dyDescent="0.2">
      <c r="A127" s="47" t="s">
        <v>11</v>
      </c>
      <c r="B127" s="28">
        <v>4661.76</v>
      </c>
      <c r="C127" s="72">
        <v>19755.020000000019</v>
      </c>
      <c r="D127" s="71">
        <v>4.2376741831411353</v>
      </c>
    </row>
    <row r="128" spans="1:4" x14ac:dyDescent="0.2">
      <c r="A128" s="47" t="s">
        <v>34</v>
      </c>
      <c r="B128" s="28">
        <v>3152600.2800000003</v>
      </c>
      <c r="C128" s="28">
        <v>195279.86</v>
      </c>
      <c r="D128" s="71">
        <v>6.1942473722041279E-2</v>
      </c>
    </row>
    <row r="129" spans="1:4" ht="13.5" thickBot="1" x14ac:dyDescent="0.25">
      <c r="A129" s="44" t="s">
        <v>15</v>
      </c>
      <c r="B129" s="68">
        <f>SUM(B119:B128)</f>
        <v>27013957.410000008</v>
      </c>
      <c r="C129" s="68">
        <f>SUM(C119:C128)</f>
        <v>22056780.759999998</v>
      </c>
      <c r="D129" s="69">
        <f>C129/B129</f>
        <v>0.81649572571825535</v>
      </c>
    </row>
    <row r="130" spans="1:4" x14ac:dyDescent="0.2">
      <c r="A130" s="13"/>
      <c r="B130" s="23"/>
      <c r="C130" s="23"/>
      <c r="D130" s="24"/>
    </row>
    <row r="131" spans="1:4" ht="13.5" thickBot="1" x14ac:dyDescent="0.25">
      <c r="A131" s="32"/>
      <c r="B131" s="33"/>
      <c r="C131" s="33"/>
      <c r="D131" s="34"/>
    </row>
    <row r="132" spans="1:4" x14ac:dyDescent="0.2">
      <c r="A132" s="37" t="s">
        <v>39</v>
      </c>
      <c r="B132" s="63"/>
      <c r="C132" s="63"/>
      <c r="D132" s="64"/>
    </row>
    <row r="133" spans="1:4" x14ac:dyDescent="0.2">
      <c r="A133" s="40" t="s">
        <v>5</v>
      </c>
      <c r="B133" s="30" t="s">
        <v>23</v>
      </c>
      <c r="C133" s="31" t="s">
        <v>24</v>
      </c>
      <c r="D133" s="41" t="s">
        <v>20</v>
      </c>
    </row>
    <row r="134" spans="1:4" x14ac:dyDescent="0.2">
      <c r="A134" s="47" t="s">
        <v>8</v>
      </c>
      <c r="B134" s="28">
        <v>357662.16000000003</v>
      </c>
      <c r="C134" s="28">
        <v>234792.18</v>
      </c>
      <c r="D134" s="71">
        <v>0.65646357445249437</v>
      </c>
    </row>
    <row r="135" spans="1:4" ht="13.5" thickBot="1" x14ac:dyDescent="0.25">
      <c r="A135" s="48" t="s">
        <v>15</v>
      </c>
      <c r="B135" s="60">
        <f>SUM(B134:B134)</f>
        <v>357662.16000000003</v>
      </c>
      <c r="C135" s="61">
        <f>SUM(C134:C134)</f>
        <v>234792.18</v>
      </c>
      <c r="D135" s="62">
        <f>C135/B135</f>
        <v>0.65646357445249437</v>
      </c>
    </row>
    <row r="136" spans="1:4" x14ac:dyDescent="0.2">
      <c r="A136" s="32"/>
      <c r="B136" s="33"/>
      <c r="C136" s="33"/>
      <c r="D136" s="34"/>
    </row>
    <row r="137" spans="1:4" ht="13.5" thickBot="1" x14ac:dyDescent="0.25">
      <c r="A137" s="32"/>
      <c r="B137" s="33"/>
      <c r="C137" s="33"/>
      <c r="D137" s="34"/>
    </row>
    <row r="138" spans="1:4" x14ac:dyDescent="0.2">
      <c r="A138" s="37" t="s">
        <v>40</v>
      </c>
      <c r="B138" s="38"/>
      <c r="C138" s="38"/>
      <c r="D138" s="39"/>
    </row>
    <row r="139" spans="1:4" x14ac:dyDescent="0.2">
      <c r="A139" s="40" t="s">
        <v>5</v>
      </c>
      <c r="B139" s="30" t="s">
        <v>23</v>
      </c>
      <c r="C139" s="31" t="s">
        <v>24</v>
      </c>
      <c r="D139" s="41" t="s">
        <v>20</v>
      </c>
    </row>
    <row r="140" spans="1:4" x14ac:dyDescent="0.2">
      <c r="A140" s="47" t="s">
        <v>8</v>
      </c>
      <c r="B140" s="28">
        <v>9641616.120000001</v>
      </c>
      <c r="C140" s="72">
        <v>6607325.7899999991</v>
      </c>
      <c r="D140" s="71">
        <v>0.68529235221200635</v>
      </c>
    </row>
    <row r="141" spans="1:4" x14ac:dyDescent="0.2">
      <c r="A141" s="47" t="s">
        <v>30</v>
      </c>
      <c r="B141" s="28">
        <v>9475617</v>
      </c>
      <c r="C141" s="28">
        <v>8679770.1300000008</v>
      </c>
      <c r="D141" s="71">
        <v>0.91601107664018089</v>
      </c>
    </row>
    <row r="142" spans="1:4" x14ac:dyDescent="0.2">
      <c r="A142" s="47" t="s">
        <v>14</v>
      </c>
      <c r="B142" s="28">
        <v>1592437.2000000002</v>
      </c>
      <c r="C142" s="28">
        <v>1545933.7199999997</v>
      </c>
      <c r="D142" s="71">
        <v>0.97079729109568624</v>
      </c>
    </row>
    <row r="143" spans="1:4" x14ac:dyDescent="0.2">
      <c r="A143" s="47" t="s">
        <v>31</v>
      </c>
      <c r="B143" s="28">
        <v>840950.64</v>
      </c>
      <c r="C143" s="28">
        <v>878656.22</v>
      </c>
      <c r="D143" s="71">
        <v>1.0448368527313328</v>
      </c>
    </row>
    <row r="144" spans="1:4" x14ac:dyDescent="0.2">
      <c r="A144" s="47" t="s">
        <v>6</v>
      </c>
      <c r="B144" s="28">
        <v>136081.68</v>
      </c>
      <c r="C144" s="28">
        <v>443408.06000000006</v>
      </c>
      <c r="D144" s="71">
        <v>3.2583964277924853</v>
      </c>
    </row>
    <row r="145" spans="1:4" x14ac:dyDescent="0.2">
      <c r="A145" s="47" t="s">
        <v>32</v>
      </c>
      <c r="B145" s="28">
        <v>29496.959999999999</v>
      </c>
      <c r="C145" s="28">
        <v>0</v>
      </c>
      <c r="D145" s="71">
        <v>0</v>
      </c>
    </row>
    <row r="146" spans="1:4" x14ac:dyDescent="0.2">
      <c r="A146" s="47" t="s">
        <v>7</v>
      </c>
      <c r="B146" s="28">
        <v>1616173.56</v>
      </c>
      <c r="C146" s="72">
        <v>1651431.2899999949</v>
      </c>
      <c r="D146" s="71">
        <v>1.0218155592150604</v>
      </c>
    </row>
    <row r="147" spans="1:4" x14ac:dyDescent="0.2">
      <c r="A147" s="47" t="s">
        <v>33</v>
      </c>
      <c r="B147" s="28">
        <v>365674.56000000006</v>
      </c>
      <c r="C147" s="28">
        <v>371900.14</v>
      </c>
      <c r="D147" s="71">
        <v>1.0170249196443963</v>
      </c>
    </row>
    <row r="148" spans="1:4" x14ac:dyDescent="0.2">
      <c r="A148" s="47" t="s">
        <v>11</v>
      </c>
      <c r="B148" s="28">
        <v>328205.52</v>
      </c>
      <c r="C148" s="28">
        <v>527822.42000000004</v>
      </c>
      <c r="D148" s="71">
        <v>1.6082070161403745</v>
      </c>
    </row>
    <row r="149" spans="1:4" x14ac:dyDescent="0.2">
      <c r="A149" s="47" t="s">
        <v>34</v>
      </c>
      <c r="B149" s="28">
        <v>3051481.44</v>
      </c>
      <c r="C149" s="28">
        <v>191127.21</v>
      </c>
      <c r="D149" s="71">
        <v>6.2634236438285529E-2</v>
      </c>
    </row>
    <row r="150" spans="1:4" ht="13.5" thickBot="1" x14ac:dyDescent="0.25">
      <c r="A150" s="44" t="s">
        <v>15</v>
      </c>
      <c r="B150" s="68">
        <f>SUM(B140:B149)</f>
        <v>27077734.68</v>
      </c>
      <c r="C150" s="68">
        <f>SUM(C140:C149)</f>
        <v>20897374.979999997</v>
      </c>
      <c r="D150" s="69">
        <f>C150/B150</f>
        <v>0.77175492067418383</v>
      </c>
    </row>
    <row r="151" spans="1:4" x14ac:dyDescent="0.2">
      <c r="A151" s="13"/>
      <c r="B151" s="23"/>
      <c r="C151" s="23"/>
      <c r="D151" s="24"/>
    </row>
    <row r="152" spans="1:4" ht="13.5" thickBot="1" x14ac:dyDescent="0.25">
      <c r="A152" s="32"/>
      <c r="B152" s="33"/>
      <c r="C152" s="33"/>
      <c r="D152" s="34"/>
    </row>
    <row r="153" spans="1:4" x14ac:dyDescent="0.2">
      <c r="A153" s="37" t="s">
        <v>41</v>
      </c>
      <c r="B153" s="63"/>
      <c r="C153" s="63"/>
      <c r="D153" s="64"/>
    </row>
    <row r="154" spans="1:4" x14ac:dyDescent="0.2">
      <c r="A154" s="40" t="s">
        <v>5</v>
      </c>
      <c r="B154" s="30" t="s">
        <v>23</v>
      </c>
      <c r="C154" s="31" t="s">
        <v>24</v>
      </c>
      <c r="D154" s="41" t="s">
        <v>20</v>
      </c>
    </row>
    <row r="155" spans="1:4" x14ac:dyDescent="0.2">
      <c r="A155" s="47" t="s">
        <v>8</v>
      </c>
      <c r="B155" s="28">
        <v>353963.4</v>
      </c>
      <c r="C155" s="28">
        <v>231300.14000000004</v>
      </c>
      <c r="D155" s="71">
        <v>0.65345778687853051</v>
      </c>
    </row>
    <row r="156" spans="1:4" ht="13.5" thickBot="1" x14ac:dyDescent="0.25">
      <c r="A156" s="48" t="s">
        <v>15</v>
      </c>
      <c r="B156" s="60">
        <f>SUM(B155:B155)</f>
        <v>353963.4</v>
      </c>
      <c r="C156" s="61">
        <f>SUM(C155:C155)</f>
        <v>231300.14000000004</v>
      </c>
      <c r="D156" s="62">
        <f>C156/B156</f>
        <v>0.65345778687853051</v>
      </c>
    </row>
    <row r="157" spans="1:4" x14ac:dyDescent="0.2">
      <c r="A157" s="32"/>
      <c r="B157" s="33"/>
      <c r="C157" s="33"/>
      <c r="D157" s="34"/>
    </row>
    <row r="158" spans="1:4" ht="13.5" thickBot="1" x14ac:dyDescent="0.25">
      <c r="A158" s="32"/>
      <c r="B158" s="33"/>
      <c r="C158" s="33"/>
      <c r="D158" s="34"/>
    </row>
    <row r="159" spans="1:4" x14ac:dyDescent="0.2">
      <c r="A159" s="37" t="s">
        <v>42</v>
      </c>
      <c r="B159" s="38"/>
      <c r="C159" s="38"/>
      <c r="D159" s="39"/>
    </row>
    <row r="160" spans="1:4" x14ac:dyDescent="0.2">
      <c r="A160" s="40" t="s">
        <v>5</v>
      </c>
      <c r="B160" s="30" t="s">
        <v>23</v>
      </c>
      <c r="C160" s="31" t="s">
        <v>24</v>
      </c>
      <c r="D160" s="41" t="s">
        <v>20</v>
      </c>
    </row>
    <row r="161" spans="1:4" x14ac:dyDescent="0.2">
      <c r="A161" s="47" t="s">
        <v>43</v>
      </c>
      <c r="B161" s="28">
        <v>48000</v>
      </c>
      <c r="C161" s="28">
        <v>56115.549999999996</v>
      </c>
      <c r="D161" s="43">
        <f t="shared" ref="D161:D168" si="3">C161/B161</f>
        <v>1.1690739583333332</v>
      </c>
    </row>
    <row r="162" spans="1:4" x14ac:dyDescent="0.2">
      <c r="A162" s="47" t="s">
        <v>6</v>
      </c>
      <c r="B162" s="28">
        <v>21600</v>
      </c>
      <c r="C162" s="28">
        <v>24276.07</v>
      </c>
      <c r="D162" s="43">
        <f t="shared" si="3"/>
        <v>1.1238921296296296</v>
      </c>
    </row>
    <row r="163" spans="1:4" x14ac:dyDescent="0.2">
      <c r="A163" s="47" t="s">
        <v>7</v>
      </c>
      <c r="B163" s="28">
        <v>455941.92</v>
      </c>
      <c r="C163" s="28">
        <v>244786.74</v>
      </c>
      <c r="D163" s="43">
        <f t="shared" si="3"/>
        <v>0.53688140805302575</v>
      </c>
    </row>
    <row r="164" spans="1:4" x14ac:dyDescent="0.2">
      <c r="A164" s="47" t="s">
        <v>8</v>
      </c>
      <c r="B164" s="28">
        <v>1658099.92</v>
      </c>
      <c r="C164" s="28">
        <v>1164715.5900000003</v>
      </c>
      <c r="D164" s="43">
        <f t="shared" si="3"/>
        <v>0.70243992895192975</v>
      </c>
    </row>
    <row r="165" spans="1:4" x14ac:dyDescent="0.2">
      <c r="A165" s="47" t="s">
        <v>30</v>
      </c>
      <c r="B165" s="28">
        <v>988503.75999999989</v>
      </c>
      <c r="C165" s="28">
        <v>820071.87</v>
      </c>
      <c r="D165" s="43">
        <f t="shared" si="3"/>
        <v>0.82960925712614397</v>
      </c>
    </row>
    <row r="166" spans="1:4" x14ac:dyDescent="0.2">
      <c r="A166" s="47" t="s">
        <v>17</v>
      </c>
      <c r="B166" s="28">
        <v>7200</v>
      </c>
      <c r="C166" s="28">
        <v>51095</v>
      </c>
      <c r="D166" s="43">
        <f t="shared" si="3"/>
        <v>7.0965277777777782</v>
      </c>
    </row>
    <row r="167" spans="1:4" x14ac:dyDescent="0.2">
      <c r="A167" s="47" t="s">
        <v>19</v>
      </c>
      <c r="B167" s="28">
        <v>60000</v>
      </c>
      <c r="C167" s="28">
        <v>33728.5</v>
      </c>
      <c r="D167" s="43">
        <f t="shared" si="3"/>
        <v>0.56214166666666665</v>
      </c>
    </row>
    <row r="168" spans="1:4" x14ac:dyDescent="0.2">
      <c r="A168" s="47" t="s">
        <v>13</v>
      </c>
      <c r="B168" s="28">
        <v>128178.64</v>
      </c>
      <c r="C168" s="28">
        <v>116445.12</v>
      </c>
      <c r="D168" s="43">
        <f t="shared" si="3"/>
        <v>0.90845963102744731</v>
      </c>
    </row>
    <row r="169" spans="1:4" ht="13.5" thickBot="1" x14ac:dyDescent="0.25">
      <c r="A169" s="44" t="s">
        <v>15</v>
      </c>
      <c r="B169" s="68">
        <f>SUM(B161:B168)</f>
        <v>3367524.2399999998</v>
      </c>
      <c r="C169" s="68">
        <f>SUM(C161:C168)</f>
        <v>2511234.4400000004</v>
      </c>
      <c r="D169" s="69">
        <f>C169/B169</f>
        <v>0.74572126613704803</v>
      </c>
    </row>
    <row r="170" spans="1:4" x14ac:dyDescent="0.2">
      <c r="A170" s="32"/>
      <c r="B170" s="33"/>
      <c r="C170" s="33"/>
      <c r="D170" s="34"/>
    </row>
    <row r="171" spans="1:4" x14ac:dyDescent="0.2">
      <c r="A171" s="32"/>
      <c r="B171" s="33"/>
      <c r="C171" s="33"/>
      <c r="D171" s="34"/>
    </row>
    <row r="172" spans="1:4" x14ac:dyDescent="0.2">
      <c r="A172" s="32"/>
      <c r="B172" s="33"/>
      <c r="C172" s="33"/>
      <c r="D172" s="34"/>
    </row>
    <row r="173" spans="1:4" x14ac:dyDescent="0.2">
      <c r="A173" s="32"/>
      <c r="B173" s="33"/>
      <c r="C173" s="33"/>
      <c r="D173" s="34"/>
    </row>
    <row r="174" spans="1:4" ht="13.5" thickBot="1" x14ac:dyDescent="0.25">
      <c r="A174" s="32"/>
      <c r="B174" s="33"/>
      <c r="C174" s="33"/>
      <c r="D174" s="34"/>
    </row>
    <row r="175" spans="1:4" x14ac:dyDescent="0.2">
      <c r="A175" s="37" t="s">
        <v>44</v>
      </c>
      <c r="B175" s="38"/>
      <c r="C175" s="38"/>
      <c r="D175" s="39"/>
    </row>
    <row r="176" spans="1:4" x14ac:dyDescent="0.2">
      <c r="A176" s="40" t="s">
        <v>5</v>
      </c>
      <c r="B176" s="30" t="s">
        <v>23</v>
      </c>
      <c r="C176" s="31" t="s">
        <v>24</v>
      </c>
      <c r="D176" s="41" t="s">
        <v>20</v>
      </c>
    </row>
    <row r="177" spans="1:4" x14ac:dyDescent="0.2">
      <c r="A177" s="47" t="s">
        <v>43</v>
      </c>
      <c r="B177" s="28">
        <v>44000</v>
      </c>
      <c r="C177" s="28">
        <v>61785.68</v>
      </c>
      <c r="D177" s="43">
        <f t="shared" ref="D177:D184" si="4">C177/B177</f>
        <v>1.40422</v>
      </c>
    </row>
    <row r="178" spans="1:4" x14ac:dyDescent="0.2">
      <c r="A178" s="47" t="s">
        <v>6</v>
      </c>
      <c r="B178" s="28">
        <v>18000</v>
      </c>
      <c r="C178" s="28">
        <v>29599.24</v>
      </c>
      <c r="D178" s="43">
        <f t="shared" si="4"/>
        <v>1.6444022222222223</v>
      </c>
    </row>
    <row r="179" spans="1:4" x14ac:dyDescent="0.2">
      <c r="A179" s="47" t="s">
        <v>7</v>
      </c>
      <c r="B179" s="28">
        <v>360591.60000000003</v>
      </c>
      <c r="C179" s="28">
        <v>235140.69</v>
      </c>
      <c r="D179" s="43">
        <f t="shared" si="4"/>
        <v>0.65209697064490679</v>
      </c>
    </row>
    <row r="180" spans="1:4" x14ac:dyDescent="0.2">
      <c r="A180" s="47" t="s">
        <v>8</v>
      </c>
      <c r="B180" s="28">
        <f>1556937.84+79406.64</f>
        <v>1636344.48</v>
      </c>
      <c r="C180" s="28">
        <v>1366613.1</v>
      </c>
      <c r="D180" s="43">
        <f t="shared" si="4"/>
        <v>0.83516222696580378</v>
      </c>
    </row>
    <row r="181" spans="1:4" x14ac:dyDescent="0.2">
      <c r="A181" s="47" t="s">
        <v>30</v>
      </c>
      <c r="B181" s="28">
        <v>1087648.4000000001</v>
      </c>
      <c r="C181" s="28">
        <v>424336.42</v>
      </c>
      <c r="D181" s="43">
        <f t="shared" si="4"/>
        <v>0.39014117062094694</v>
      </c>
    </row>
    <row r="182" spans="1:4" x14ac:dyDescent="0.2">
      <c r="A182" s="47" t="s">
        <v>17</v>
      </c>
      <c r="B182" s="28">
        <v>87840</v>
      </c>
      <c r="C182" s="28">
        <v>51095</v>
      </c>
      <c r="D182" s="43">
        <f t="shared" si="4"/>
        <v>0.5816826047358834</v>
      </c>
    </row>
    <row r="183" spans="1:4" x14ac:dyDescent="0.2">
      <c r="A183" s="47" t="s">
        <v>19</v>
      </c>
      <c r="B183" s="28">
        <v>50000</v>
      </c>
      <c r="C183" s="28">
        <v>51548.11</v>
      </c>
      <c r="D183" s="43">
        <f t="shared" si="4"/>
        <v>1.0309622000000001</v>
      </c>
    </row>
    <row r="184" spans="1:4" x14ac:dyDescent="0.2">
      <c r="A184" s="47" t="s">
        <v>13</v>
      </c>
      <c r="B184" s="28">
        <v>170974.64</v>
      </c>
      <c r="C184" s="28">
        <v>15730.85</v>
      </c>
      <c r="D184" s="43">
        <f t="shared" si="4"/>
        <v>9.2006919856652422E-2</v>
      </c>
    </row>
    <row r="185" spans="1:4" ht="13.5" thickBot="1" x14ac:dyDescent="0.25">
      <c r="A185" s="44" t="s">
        <v>15</v>
      </c>
      <c r="B185" s="68">
        <f>SUM(B177:B184)</f>
        <v>3455399.1200000006</v>
      </c>
      <c r="C185" s="68">
        <f>SUM(C177:C184)</f>
        <v>2235849.09</v>
      </c>
      <c r="D185" s="69">
        <f>C185/B185</f>
        <v>0.64705957614528753</v>
      </c>
    </row>
    <row r="186" spans="1:4" x14ac:dyDescent="0.2">
      <c r="A186" s="32"/>
      <c r="B186" s="33"/>
      <c r="C186" s="33"/>
      <c r="D186" s="34"/>
    </row>
    <row r="187" spans="1:4" x14ac:dyDescent="0.2">
      <c r="A187" s="32"/>
      <c r="B187" s="33"/>
      <c r="C187" s="33"/>
      <c r="D187" s="34"/>
    </row>
    <row r="188" spans="1:4" x14ac:dyDescent="0.2">
      <c r="A188" s="32"/>
      <c r="B188" s="33"/>
      <c r="C188" s="33"/>
      <c r="D188" s="34"/>
    </row>
    <row r="189" spans="1:4" x14ac:dyDescent="0.2">
      <c r="A189" s="32"/>
      <c r="B189" s="33"/>
      <c r="C189" s="33"/>
      <c r="D189" s="34"/>
    </row>
    <row r="190" spans="1:4" x14ac:dyDescent="0.2">
      <c r="A190" s="32"/>
      <c r="B190" s="33"/>
      <c r="C190" s="33"/>
      <c r="D190" s="34"/>
    </row>
    <row r="191" spans="1:4" x14ac:dyDescent="0.2">
      <c r="A191" s="32"/>
      <c r="B191" s="33"/>
      <c r="C191" s="33"/>
      <c r="D191" s="34"/>
    </row>
  </sheetData>
  <mergeCells count="21">
    <mergeCell ref="A12:D12"/>
    <mergeCell ref="A1:D1"/>
    <mergeCell ref="A2:D2"/>
    <mergeCell ref="A3:D3"/>
    <mergeCell ref="A4:D4"/>
    <mergeCell ref="A6:D6"/>
    <mergeCell ref="A8:D10"/>
    <mergeCell ref="A153:D153"/>
    <mergeCell ref="A159:D159"/>
    <mergeCell ref="A175:D175"/>
    <mergeCell ref="A26:D26"/>
    <mergeCell ref="A39:D39"/>
    <mergeCell ref="A45:D45"/>
    <mergeCell ref="A59:D59"/>
    <mergeCell ref="A74:D74"/>
    <mergeCell ref="A89:D89"/>
    <mergeCell ref="A96:D96"/>
    <mergeCell ref="A110:D110"/>
    <mergeCell ref="A117:D117"/>
    <mergeCell ref="A138:D138"/>
    <mergeCell ref="A132:D13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OxR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Fundação Hospital Santa Lydia</cp:lastModifiedBy>
  <cp:lastPrinted>2025-06-03T14:26:45Z</cp:lastPrinted>
  <dcterms:created xsi:type="dcterms:W3CDTF">2021-04-08T11:07:58Z</dcterms:created>
  <dcterms:modified xsi:type="dcterms:W3CDTF">2025-06-03T14:27:42Z</dcterms:modified>
</cp:coreProperties>
</file>